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ТЭЦ-6\ЦОР-ТИ\ОПР\ШАДРИНА\Услуги\2023\01 Уборка\!Торги\02 АП ЭФ_Уборка 2023-2025_1557\2. Документация\ВОР, Техзадание\"/>
    </mc:Choice>
  </mc:AlternateContent>
  <bookViews>
    <workbookView xWindow="0" yWindow="0" windowWidth="24000" windowHeight="9000"/>
  </bookViews>
  <sheets>
    <sheet name="расчет в туалет. принадлежн.(н)" sheetId="1" r:id="rId1"/>
  </sheets>
  <definedNames>
    <definedName name="_xlnm.Print_Area" localSheetId="0">'расчет в туалет. принадлежн.(н)'!$A$1:$I$31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7" i="1" l="1"/>
  <c r="G17" i="1" s="1"/>
  <c r="I17" i="1" s="1"/>
  <c r="F16" i="1"/>
  <c r="G16" i="1" s="1"/>
  <c r="F15" i="1"/>
  <c r="G15" i="1" s="1"/>
  <c r="I15" i="1" s="1"/>
  <c r="F14" i="1"/>
  <c r="G14" i="1" s="1"/>
  <c r="I14" i="1" s="1"/>
  <c r="G18" i="1" l="1"/>
  <c r="I18" i="1" s="1"/>
  <c r="H16" i="1"/>
  <c r="I16" i="1" s="1"/>
  <c r="I19" i="1" l="1"/>
  <c r="I21" i="1" s="1"/>
</calcChain>
</file>

<file path=xl/sharedStrings.xml><?xml version="1.0" encoding="utf-8"?>
<sst xmlns="http://schemas.openxmlformats.org/spreadsheetml/2006/main" count="49" uniqueCount="44">
  <si>
    <t>УТВЕРЖДАЮ</t>
  </si>
  <si>
    <t xml:space="preserve">Расчет на использование туалетных принадлежностей </t>
  </si>
  <si>
    <t>№ п/п</t>
  </si>
  <si>
    <t xml:space="preserve">Обоснование  </t>
  </si>
  <si>
    <t xml:space="preserve">Наименование материала </t>
  </si>
  <si>
    <t>Ед. изм</t>
  </si>
  <si>
    <t xml:space="preserve">Норма расхода на ед изм (на 1 чел. в месяц) </t>
  </si>
  <si>
    <t>Всего по численности предприятия   на ед. измерения в месяц *</t>
  </si>
  <si>
    <t xml:space="preserve">Освежитель воздуха </t>
  </si>
  <si>
    <t>мл</t>
  </si>
  <si>
    <t xml:space="preserve">Жидкое мыло </t>
  </si>
  <si>
    <t xml:space="preserve">Полотенце бумажное </t>
  </si>
  <si>
    <t>рулон</t>
  </si>
  <si>
    <t>Туалетная бумага</t>
  </si>
  <si>
    <t>Примечание :</t>
  </si>
  <si>
    <t>*</t>
  </si>
  <si>
    <t>**</t>
  </si>
  <si>
    <t>Используемый объем упаковки :</t>
  </si>
  <si>
    <t>Освежитель воздуха -300мл</t>
  </si>
  <si>
    <t xml:space="preserve">Начальник ОПР ЦОР-ТИ </t>
  </si>
  <si>
    <t>Н.М. Шадрина</t>
  </si>
  <si>
    <t xml:space="preserve">Инженер ОПР ЦОР-ТИ </t>
  </si>
  <si>
    <t xml:space="preserve">А.В. Жосан </t>
  </si>
  <si>
    <t xml:space="preserve">Общая численность ТЭЦ-6 ТИиТС - 492 чел. </t>
  </si>
  <si>
    <t>Жидкое мыло - 5000мл</t>
  </si>
  <si>
    <t>Рекомендации по нормированнию материальных ресурсов на содержание гостиниц  2006г Таблица 2.3.3</t>
  </si>
  <si>
    <t>Рекомендации по нормированнию материальных ресурсов на содержание гостиниц  2006г Таблица 2.5.1</t>
  </si>
  <si>
    <t>Цена за шт руб.</t>
  </si>
  <si>
    <t>Стоимость в год руб.</t>
  </si>
  <si>
    <t xml:space="preserve">Заместитель  директора филиала- </t>
  </si>
  <si>
    <t xml:space="preserve">Технический директор участка </t>
  </si>
  <si>
    <t>теплоисточников и теплосетей</t>
  </si>
  <si>
    <t xml:space="preserve">ТЭЦ-6 ООО«Байкальская </t>
  </si>
  <si>
    <t>энергетическая компания»</t>
  </si>
  <si>
    <t>_______________В.М. Линейцев</t>
  </si>
  <si>
    <t>"___" _____________2022 г.</t>
  </si>
  <si>
    <t>Итого:</t>
  </si>
  <si>
    <t>Мешки полиэтиленовые для мусора</t>
  </si>
  <si>
    <t>Расход материала в год</t>
  </si>
  <si>
    <t>шт.</t>
  </si>
  <si>
    <t>Мешки полиэтиленовые для мусора  - 1уп/30шт.</t>
  </si>
  <si>
    <t>Приложение № 2  ТЭЦ-6 ТИиТС-2023</t>
  </si>
  <si>
    <t>в месяц</t>
  </si>
  <si>
    <t>Урна -265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</si>
</sst>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#,##0.00\ _₽"/>
    <numFmt numFmtId="167" formatCode="#,##0\ _₽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9" fillId="0" borderId="0"/>
    <xf numFmtId="0" fontId="1" fillId="0" borderId="0"/>
  </cellStyleXfs>
  <cellXfs count="51">
    <xf numFmtId="0" fontId="0" fillId="0" borderId="0" xfId="0"/>
    <xf numFmtId="0" fontId="4" fillId="0" borderId="0" xfId="2" applyFont="1"/>
    <xf numFmtId="0" fontId="6" fillId="0" borderId="0" xfId="2" applyFont="1" applyAlignment="1">
      <alignment wrapText="1"/>
    </xf>
    <xf numFmtId="0" fontId="6" fillId="0" borderId="0" xfId="2" applyFont="1"/>
    <xf numFmtId="164" fontId="5" fillId="0" borderId="0" xfId="1" applyNumberFormat="1" applyFont="1" applyFill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164" fontId="8" fillId="0" borderId="0" xfId="1" applyNumberFormat="1" applyFont="1" applyFill="1" applyAlignment="1">
      <alignment vertical="center"/>
    </xf>
    <xf numFmtId="164" fontId="8" fillId="0" borderId="0" xfId="1" applyNumberFormat="1" applyFont="1" applyFill="1" applyAlignment="1">
      <alignment horizontal="left" vertical="center"/>
    </xf>
    <xf numFmtId="0" fontId="3" fillId="0" borderId="0" xfId="2"/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0" xfId="2" applyFont="1"/>
    <xf numFmtId="0" fontId="2" fillId="0" borderId="0" xfId="2" applyFont="1" applyAlignment="1">
      <alignment wrapText="1"/>
    </xf>
    <xf numFmtId="0" fontId="6" fillId="0" borderId="0" xfId="2" applyFont="1" applyAlignment="1">
      <alignment horizontal="left" wrapText="1"/>
    </xf>
    <xf numFmtId="0" fontId="6" fillId="0" borderId="0" xfId="2" applyFont="1" applyAlignment="1">
      <alignment horizontal="left"/>
    </xf>
    <xf numFmtId="4" fontId="6" fillId="0" borderId="0" xfId="2" applyNumberFormat="1" applyFont="1"/>
    <xf numFmtId="0" fontId="2" fillId="2" borderId="0" xfId="0" applyFont="1" applyFill="1" applyAlignment="1">
      <alignment horizontal="right"/>
    </xf>
    <xf numFmtId="0" fontId="2" fillId="0" borderId="0" xfId="1" applyFont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5" fillId="2" borderId="0" xfId="4" applyFont="1" applyFill="1" applyAlignment="1">
      <alignment horizontal="left" vertical="center"/>
    </xf>
    <xf numFmtId="0" fontId="8" fillId="2" borderId="0" xfId="5" applyFont="1" applyFill="1" applyAlignment="1">
      <alignment horizontal="left" vertical="center"/>
    </xf>
    <xf numFmtId="0" fontId="8" fillId="2" borderId="0" xfId="2" applyFont="1" applyFill="1" applyAlignment="1">
      <alignment horizontal="left" vertical="center"/>
    </xf>
    <xf numFmtId="0" fontId="10" fillId="2" borderId="0" xfId="4" applyFont="1" applyFill="1" applyAlignment="1">
      <alignment horizontal="left" vertical="center"/>
    </xf>
    <xf numFmtId="0" fontId="8" fillId="2" borderId="0" xfId="4" applyFont="1" applyFill="1" applyBorder="1" applyAlignment="1">
      <alignment vertical="center"/>
    </xf>
    <xf numFmtId="0" fontId="3" fillId="2" borderId="0" xfId="2" applyFont="1" applyFill="1" applyBorder="1" applyAlignment="1">
      <alignment vertical="center"/>
    </xf>
    <xf numFmtId="0" fontId="8" fillId="2" borderId="0" xfId="3" applyFont="1" applyFill="1" applyBorder="1" applyAlignment="1">
      <alignment horizontal="left" vertical="center"/>
    </xf>
    <xf numFmtId="0" fontId="8" fillId="2" borderId="0" xfId="3" applyFont="1" applyFill="1" applyBorder="1" applyAlignment="1">
      <alignment vertical="center"/>
    </xf>
    <xf numFmtId="0" fontId="2" fillId="0" borderId="2" xfId="2" applyFont="1" applyBorder="1" applyAlignment="1">
      <alignment horizontal="center" vertical="center"/>
    </xf>
    <xf numFmtId="0" fontId="2" fillId="0" borderId="2" xfId="2" applyFont="1" applyBorder="1" applyAlignment="1">
      <alignment horizontal="left" vertical="center" wrapText="1"/>
    </xf>
    <xf numFmtId="165" fontId="2" fillId="0" borderId="2" xfId="2" applyNumberFormat="1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3" xfId="2" applyFont="1" applyBorder="1" applyAlignment="1">
      <alignment horizontal="left" vertical="center" wrapText="1"/>
    </xf>
    <xf numFmtId="165" fontId="2" fillId="0" borderId="3" xfId="2" applyNumberFormat="1" applyFont="1" applyBorder="1" applyAlignment="1">
      <alignment horizontal="center" vertical="center"/>
    </xf>
    <xf numFmtId="166" fontId="2" fillId="0" borderId="3" xfId="2" applyNumberFormat="1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4" xfId="2" applyFont="1" applyBorder="1" applyAlignment="1">
      <alignment horizontal="left" vertical="center" wrapText="1"/>
    </xf>
    <xf numFmtId="165" fontId="2" fillId="0" borderId="4" xfId="2" applyNumberFormat="1" applyFont="1" applyBorder="1" applyAlignment="1">
      <alignment horizontal="center" vertical="center"/>
    </xf>
    <xf numFmtId="166" fontId="2" fillId="0" borderId="4" xfId="2" applyNumberFormat="1" applyFont="1" applyBorder="1" applyAlignment="1">
      <alignment horizontal="center" vertical="center"/>
    </xf>
    <xf numFmtId="3" fontId="2" fillId="0" borderId="2" xfId="2" applyNumberFormat="1" applyFont="1" applyBorder="1" applyAlignment="1">
      <alignment horizontal="center" vertical="center"/>
    </xf>
    <xf numFmtId="3" fontId="2" fillId="0" borderId="3" xfId="2" applyNumberFormat="1" applyFont="1" applyBorder="1" applyAlignment="1">
      <alignment horizontal="center" vertical="center"/>
    </xf>
    <xf numFmtId="3" fontId="2" fillId="0" borderId="4" xfId="2" applyNumberFormat="1" applyFont="1" applyBorder="1" applyAlignment="1">
      <alignment horizontal="center" vertical="center"/>
    </xf>
    <xf numFmtId="0" fontId="3" fillId="0" borderId="0" xfId="2" applyAlignment="1">
      <alignment vertical="center"/>
    </xf>
    <xf numFmtId="167" fontId="11" fillId="0" borderId="1" xfId="2" applyNumberFormat="1" applyFont="1" applyBorder="1" applyAlignment="1">
      <alignment horizontal="center" vertical="center"/>
    </xf>
    <xf numFmtId="3" fontId="2" fillId="0" borderId="0" xfId="2" applyNumberFormat="1" applyFont="1" applyAlignment="1">
      <alignment horizontal="center" vertical="center"/>
    </xf>
    <xf numFmtId="0" fontId="11" fillId="0" borderId="0" xfId="2" applyFont="1" applyBorder="1" applyAlignment="1">
      <alignment horizontal="right" vertical="center"/>
    </xf>
    <xf numFmtId="167" fontId="11" fillId="0" borderId="0" xfId="2" applyNumberFormat="1" applyFont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11" fillId="0" borderId="1" xfId="2" applyFont="1" applyBorder="1" applyAlignment="1">
      <alignment horizontal="right" vertical="center"/>
    </xf>
    <xf numFmtId="0" fontId="2" fillId="0" borderId="5" xfId="2" applyFont="1" applyBorder="1" applyAlignment="1">
      <alignment horizontal="right"/>
    </xf>
  </cellXfs>
  <cellStyles count="6">
    <cellStyle name="Обычный" xfId="0" builtinId="0"/>
    <cellStyle name="Обычный 2 2" xfId="3"/>
    <cellStyle name="Обычный 2 3" xfId="5"/>
    <cellStyle name="Обычный 3" xfId="2"/>
    <cellStyle name="Обычный_Лист1" xfId="1"/>
    <cellStyle name="Обычный_Лист1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view="pageBreakPreview" zoomScale="85" zoomScaleNormal="100" zoomScaleSheetLayoutView="85" workbookViewId="0">
      <selection activeCell="A11" sqref="A11:I11"/>
    </sheetView>
  </sheetViews>
  <sheetFormatPr defaultRowHeight="12.75" x14ac:dyDescent="0.2"/>
  <cols>
    <col min="1" max="1" width="9.140625" style="12"/>
    <col min="2" max="2" width="58.7109375" style="12" customWidth="1"/>
    <col min="3" max="3" width="36.85546875" style="12" customWidth="1"/>
    <col min="4" max="4" width="11.42578125" style="12" customWidth="1"/>
    <col min="5" max="5" width="12.5703125" style="12" customWidth="1"/>
    <col min="6" max="6" width="14" style="12" customWidth="1"/>
    <col min="7" max="7" width="13.28515625" style="12" customWidth="1"/>
    <col min="8" max="8" width="11.7109375" style="9" hidden="1" customWidth="1"/>
    <col min="9" max="9" width="12" style="9" hidden="1" customWidth="1"/>
    <col min="10" max="16384" width="9.140625" style="9"/>
  </cols>
  <sheetData>
    <row r="1" spans="1:9" x14ac:dyDescent="0.2">
      <c r="G1" s="17" t="s">
        <v>41</v>
      </c>
    </row>
    <row r="3" spans="1:9" ht="15.75" x14ac:dyDescent="0.2">
      <c r="A3" s="23"/>
      <c r="E3" s="20" t="s">
        <v>0</v>
      </c>
    </row>
    <row r="4" spans="1:9" ht="15.75" x14ac:dyDescent="0.2">
      <c r="A4" s="24"/>
      <c r="E4" s="21" t="s">
        <v>29</v>
      </c>
    </row>
    <row r="5" spans="1:9" ht="15.75" x14ac:dyDescent="0.2">
      <c r="A5" s="24"/>
      <c r="E5" s="21" t="s">
        <v>30</v>
      </c>
    </row>
    <row r="6" spans="1:9" ht="15.75" x14ac:dyDescent="0.2">
      <c r="A6" s="25"/>
      <c r="E6" s="21" t="s">
        <v>31</v>
      </c>
    </row>
    <row r="7" spans="1:9" s="1" customFormat="1" ht="15.75" x14ac:dyDescent="0.25">
      <c r="B7" s="18"/>
      <c r="C7" s="18"/>
      <c r="D7" s="18"/>
      <c r="E7" s="21" t="s">
        <v>32</v>
      </c>
      <c r="F7" s="18"/>
    </row>
    <row r="8" spans="1:9" s="3" customFormat="1" ht="18.75" customHeight="1" x14ac:dyDescent="0.25">
      <c r="B8" s="19"/>
      <c r="C8" s="2"/>
      <c r="E8" s="21" t="s">
        <v>33</v>
      </c>
      <c r="F8" s="4"/>
    </row>
    <row r="9" spans="1:9" s="1" customFormat="1" ht="15.75" x14ac:dyDescent="0.25">
      <c r="A9" s="26"/>
      <c r="B9" s="5"/>
      <c r="C9" s="6"/>
      <c r="E9" s="22" t="s">
        <v>34</v>
      </c>
      <c r="F9" s="7"/>
    </row>
    <row r="10" spans="1:9" s="1" customFormat="1" ht="15.75" x14ac:dyDescent="0.25">
      <c r="A10" s="27"/>
      <c r="B10" s="5"/>
      <c r="C10" s="6"/>
      <c r="E10" s="22" t="s">
        <v>35</v>
      </c>
      <c r="F10" s="8"/>
    </row>
    <row r="11" spans="1:9" ht="12.75" customHeight="1" x14ac:dyDescent="0.25">
      <c r="A11" s="48" t="s">
        <v>1</v>
      </c>
      <c r="B11" s="48"/>
      <c r="C11" s="48"/>
      <c r="D11" s="48"/>
      <c r="E11" s="48"/>
      <c r="F11" s="48"/>
      <c r="G11" s="48"/>
      <c r="H11" s="48"/>
      <c r="I11" s="48"/>
    </row>
    <row r="13" spans="1:9" ht="78" customHeight="1" x14ac:dyDescent="0.2">
      <c r="A13" s="10" t="s">
        <v>2</v>
      </c>
      <c r="B13" s="10" t="s">
        <v>3</v>
      </c>
      <c r="C13" s="11" t="s">
        <v>4</v>
      </c>
      <c r="D13" s="10" t="s">
        <v>5</v>
      </c>
      <c r="E13" s="11" t="s">
        <v>6</v>
      </c>
      <c r="F13" s="11" t="s">
        <v>7</v>
      </c>
      <c r="G13" s="11" t="s">
        <v>38</v>
      </c>
      <c r="H13" s="11" t="s">
        <v>27</v>
      </c>
      <c r="I13" s="11" t="s">
        <v>28</v>
      </c>
    </row>
    <row r="14" spans="1:9" s="43" customFormat="1" ht="30" customHeight="1" x14ac:dyDescent="0.25">
      <c r="A14" s="28">
        <v>1</v>
      </c>
      <c r="B14" s="29" t="s">
        <v>25</v>
      </c>
      <c r="C14" s="29" t="s">
        <v>8</v>
      </c>
      <c r="D14" s="28" t="s">
        <v>9</v>
      </c>
      <c r="E14" s="28">
        <v>30</v>
      </c>
      <c r="F14" s="40">
        <f>E14*492</f>
        <v>14760</v>
      </c>
      <c r="G14" s="40">
        <f>F14*12</f>
        <v>177120</v>
      </c>
      <c r="H14" s="30">
        <v>88</v>
      </c>
      <c r="I14" s="31">
        <f>G14*H14/300</f>
        <v>51955.199999999997</v>
      </c>
    </row>
    <row r="15" spans="1:9" s="43" customFormat="1" ht="30.75" customHeight="1" x14ac:dyDescent="0.25">
      <c r="A15" s="32">
        <v>2</v>
      </c>
      <c r="B15" s="33" t="s">
        <v>25</v>
      </c>
      <c r="C15" s="33" t="s">
        <v>10</v>
      </c>
      <c r="D15" s="32" t="s">
        <v>9</v>
      </c>
      <c r="E15" s="32">
        <v>130</v>
      </c>
      <c r="F15" s="41">
        <f>E15*492</f>
        <v>63960</v>
      </c>
      <c r="G15" s="41">
        <f>F15*12</f>
        <v>767520</v>
      </c>
      <c r="H15" s="34">
        <v>260</v>
      </c>
      <c r="I15" s="35">
        <f>G15*H15/5000</f>
        <v>39911.040000000001</v>
      </c>
    </row>
    <row r="16" spans="1:9" s="43" customFormat="1" ht="29.25" customHeight="1" x14ac:dyDescent="0.25">
      <c r="A16" s="32">
        <v>3</v>
      </c>
      <c r="B16" s="33" t="s">
        <v>25</v>
      </c>
      <c r="C16" s="33" t="s">
        <v>11</v>
      </c>
      <c r="D16" s="32" t="s">
        <v>12</v>
      </c>
      <c r="E16" s="32">
        <v>1.5</v>
      </c>
      <c r="F16" s="41">
        <f>E16*492</f>
        <v>738</v>
      </c>
      <c r="G16" s="41">
        <f>F16*12</f>
        <v>8856</v>
      </c>
      <c r="H16" s="34">
        <f>132/2</f>
        <v>66</v>
      </c>
      <c r="I16" s="35">
        <f>G16*H16</f>
        <v>584496</v>
      </c>
    </row>
    <row r="17" spans="1:9" s="43" customFormat="1" ht="28.5" customHeight="1" x14ac:dyDescent="0.25">
      <c r="A17" s="32">
        <v>4</v>
      </c>
      <c r="B17" s="33" t="s">
        <v>25</v>
      </c>
      <c r="C17" s="33" t="s">
        <v>13</v>
      </c>
      <c r="D17" s="32" t="s">
        <v>12</v>
      </c>
      <c r="E17" s="32">
        <v>1</v>
      </c>
      <c r="F17" s="41">
        <f>E17*492</f>
        <v>492</v>
      </c>
      <c r="G17" s="41">
        <f>F17*12</f>
        <v>5904</v>
      </c>
      <c r="H17" s="34">
        <v>29</v>
      </c>
      <c r="I17" s="35">
        <f>G17*H17</f>
        <v>171216</v>
      </c>
    </row>
    <row r="18" spans="1:9" s="43" customFormat="1" ht="25.5" x14ac:dyDescent="0.25">
      <c r="A18" s="36">
        <v>5</v>
      </c>
      <c r="B18" s="37" t="s">
        <v>26</v>
      </c>
      <c r="C18" s="37" t="s">
        <v>37</v>
      </c>
      <c r="D18" s="36" t="s">
        <v>39</v>
      </c>
      <c r="E18" s="36">
        <v>21</v>
      </c>
      <c r="F18" s="42">
        <f>E18*265</f>
        <v>5565</v>
      </c>
      <c r="G18" s="42">
        <f>F18*12</f>
        <v>66780</v>
      </c>
      <c r="H18" s="38">
        <v>72</v>
      </c>
      <c r="I18" s="39">
        <f>G18*H18/30</f>
        <v>160272</v>
      </c>
    </row>
    <row r="19" spans="1:9" hidden="1" x14ac:dyDescent="0.2">
      <c r="A19" s="49" t="s">
        <v>36</v>
      </c>
      <c r="B19" s="49"/>
      <c r="C19" s="49"/>
      <c r="D19" s="49"/>
      <c r="E19" s="49"/>
      <c r="F19" s="49"/>
      <c r="G19" s="49"/>
      <c r="H19" s="49"/>
      <c r="I19" s="44">
        <f>SUM(I14:I18)</f>
        <v>1007850.24</v>
      </c>
    </row>
    <row r="20" spans="1:9" hidden="1" x14ac:dyDescent="0.2">
      <c r="A20" s="46"/>
      <c r="B20" s="46"/>
      <c r="C20" s="46"/>
      <c r="D20" s="46"/>
      <c r="E20" s="46"/>
      <c r="F20" s="46"/>
      <c r="G20" s="50" t="s">
        <v>42</v>
      </c>
      <c r="H20" s="50"/>
      <c r="I20" s="47"/>
    </row>
    <row r="21" spans="1:9" ht="14.25" customHeight="1" x14ac:dyDescent="0.2">
      <c r="A21" s="12" t="s">
        <v>14</v>
      </c>
      <c r="B21" s="13"/>
      <c r="G21" s="9"/>
      <c r="I21" s="45">
        <f>I19/12</f>
        <v>83987.520000000004</v>
      </c>
    </row>
    <row r="22" spans="1:9" ht="16.5" customHeight="1" x14ac:dyDescent="0.2">
      <c r="A22" s="12" t="s">
        <v>15</v>
      </c>
      <c r="B22" s="12" t="s">
        <v>23</v>
      </c>
    </row>
    <row r="23" spans="1:9" ht="14.25" customHeight="1" x14ac:dyDescent="0.2">
      <c r="A23" s="9" t="s">
        <v>16</v>
      </c>
      <c r="B23" s="12" t="s">
        <v>17</v>
      </c>
    </row>
    <row r="24" spans="1:9" ht="13.5" customHeight="1" x14ac:dyDescent="0.2">
      <c r="B24" s="12" t="s">
        <v>18</v>
      </c>
    </row>
    <row r="25" spans="1:9" ht="13.5" customHeight="1" x14ac:dyDescent="0.2">
      <c r="B25" s="12" t="s">
        <v>24</v>
      </c>
    </row>
    <row r="26" spans="1:9" ht="11.25" customHeight="1" x14ac:dyDescent="0.2">
      <c r="B26" s="12" t="s">
        <v>43</v>
      </c>
    </row>
    <row r="27" spans="1:9" ht="12" customHeight="1" x14ac:dyDescent="0.2">
      <c r="B27" s="12" t="s">
        <v>40</v>
      </c>
    </row>
    <row r="28" spans="1:9" ht="15.75" customHeight="1" x14ac:dyDescent="0.2"/>
    <row r="29" spans="1:9" s="3" customFormat="1" ht="15.75" x14ac:dyDescent="0.25">
      <c r="B29" s="3" t="s">
        <v>19</v>
      </c>
      <c r="F29" s="3" t="s">
        <v>20</v>
      </c>
    </row>
    <row r="30" spans="1:9" s="2" customFormat="1" ht="18.75" customHeight="1" x14ac:dyDescent="0.25">
      <c r="B30" s="14"/>
      <c r="E30" s="14"/>
      <c r="F30" s="14"/>
    </row>
    <row r="31" spans="1:9" s="3" customFormat="1" ht="15.75" x14ac:dyDescent="0.25">
      <c r="B31" s="15" t="s">
        <v>21</v>
      </c>
      <c r="F31" s="16" t="s">
        <v>22</v>
      </c>
    </row>
  </sheetData>
  <mergeCells count="3">
    <mergeCell ref="A11:I11"/>
    <mergeCell ref="A19:H19"/>
    <mergeCell ref="G20:H20"/>
  </mergeCells>
  <printOptions horizontalCentered="1"/>
  <pageMargins left="0.59055118110236227" right="0.59055118110236227" top="1.3779527559055118" bottom="0.39370078740157483" header="0.31496062992125984" footer="0.31496062992125984"/>
  <pageSetup paperSize="9" scale="8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в туалет. принадлежн.(н)</vt:lpstr>
      <vt:lpstr>'расчет в туалет. принадлежн.(н)'!Область_печати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Zhosan Anna</dc:creator>
  <cp:lastModifiedBy>Bashtanova Elena</cp:lastModifiedBy>
  <cp:lastPrinted>2022-08-24T03:01:19Z</cp:lastPrinted>
  <dcterms:created xsi:type="dcterms:W3CDTF">2022-05-31T03:40:20Z</dcterms:created>
  <dcterms:modified xsi:type="dcterms:W3CDTF">2022-09-12T08:00:25Z</dcterms:modified>
</cp:coreProperties>
</file>